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28\"/>
    </mc:Choice>
  </mc:AlternateContent>
  <xr:revisionPtr revIDLastSave="0" documentId="13_ncr:1_{77EFC182-BA12-4BF7-B656-B7DED20E7831}" xr6:coauthVersionLast="47" xr6:coauthVersionMax="47" xr10:uidLastSave="{00000000-0000-0000-0000-000000000000}"/>
  <bookViews>
    <workbookView xWindow="948" yWindow="2232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F65" i="2"/>
  <c r="F66" i="2" s="1"/>
  <c r="F68" i="2" s="1"/>
  <c r="F69" i="2" s="1"/>
  <c r="F70" i="2" s="1"/>
  <c r="G64" i="2"/>
  <c r="G65" i="2" s="1"/>
  <c r="G66" i="2" s="1"/>
  <c r="G68" i="2" s="1"/>
  <c r="G69" i="2" s="1"/>
  <c r="G70" i="2" s="1"/>
  <c r="C39" i="1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2" i="2"/>
  <c r="H41" i="2" l="1"/>
  <c r="H29" i="2"/>
  <c r="H23" i="2"/>
  <c r="C32" i="1"/>
  <c r="C34" i="1" s="1"/>
  <c r="C31" i="1"/>
  <c r="H65" i="2"/>
  <c r="D66" i="2"/>
  <c r="H64" i="2"/>
  <c r="H66" i="2" l="1"/>
  <c r="D68" i="2"/>
  <c r="D69" i="2" l="1"/>
  <c r="H68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<sst xmlns="http://schemas.openxmlformats.org/spreadsheetml/2006/main" count="290" uniqueCount="136">
  <si>
    <t>СВОДКА ЗАТРАТ</t>
  </si>
  <si>
    <t>P_0628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</si>
  <si>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</si>
  <si>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</si>
  <si>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</si>
  <si>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</si>
  <si>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</si>
  <si>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</si>
  <si>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</si>
  <si>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</si>
  <si>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</si>
  <si>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</si>
  <si>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</si>
  <si>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</si>
  <si>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</si>
  <si>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</si>
  <si>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</si>
  <si>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</si>
  <si>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</si>
  <si>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</si>
  <si>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</si>
  <si>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</si>
  <si>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</si>
  <si>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</si>
  <si>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</si>
  <si>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</si>
  <si>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</si>
  <si>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</si>
  <si>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</si>
  <si>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</si>
  <si>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</si>
  <si>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</si>
  <si>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</si>
  <si>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</si>
  <si>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</si>
  <si>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</si>
  <si>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</si>
  <si>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</si>
  <si>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</si>
  <si>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</si>
  <si>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</si>
  <si>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</si>
  <si>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</si>
  <si>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</si>
  <si>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</si>
  <si>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</si>
  <si>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</si>
  <si>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</si>
  <si>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</si>
  <si>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</si>
  <si>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</si>
  <si>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</si>
  <si>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</si>
  <si>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</si>
  <si>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</si>
  <si>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</si>
  <si>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</si>
  <si>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</si>
  <si>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</si>
  <si>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</si>
  <si>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</si>
  <si>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</si>
  <si>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</si>
  <si>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</si>
  <si>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</si>
  <si>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</si>
  <si>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</si>
  <si>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</si>
  <si>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</si>
  <si>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</si>
  <si>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</si>
  <si>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</si>
  <si>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</si>
  <si>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</si>
  <si>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</si>
  <si>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</si>
  <si>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</si>
  <si>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</si>
  <si>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</si>
  <si>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</si>
  <si>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</si>
  <si>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</si>
  <si>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</si>
  <si>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</si>
  <si>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</si>
  <si>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</si>
  <si>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</si>
  <si>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</si>
  <si>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</si>
  <si>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</si>
  <si>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</si>
  <si>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</si>
  <si>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</si>
  <si>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</si>
  <si>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</si>
  <si>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</si>
  <si>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</si>
  <si>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</si>
  <si>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</si>
  <si>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</si>
  <si>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</si>
  <si>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</si>
  <si>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</si>
  <si>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</si>
  <si>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</si>
  <si>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</si>
  <si>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</si>
  <si>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</si>
  <si>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</si>
  <si>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</si>
  <si>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</si>
  <si>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</si>
  <si>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</si>
  <si>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</si>
  <si>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</si>
  <si>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</si>
  <si>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</si>
  <si>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</si>
  <si>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</si>
  <si>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</si>
  <si>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</si>
  <si>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</si>
  <si>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</si>
  <si>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</si>
  <si>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</si>
  <si>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</si>
  <si>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</si>
  <si>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</si>
  <si>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</si>
  <si>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</si>
  <si>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</si>
  <si>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</si>
  <si>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</si>
  <si>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</si>
  <si>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</si>
  <si>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от ТП-477 Ф-1,2 (торсада) г.о. Тольятти Самарская область (протяженностью 0,61 км),установка приборов учета (17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</si>
</sst>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4" zoomScale="90" zoomScaleNormal="90" workbookViewId="0">
      <selection activeCell="B26" sqref="B2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7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135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120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95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95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128</v>
      </c>
      <c r="C29" s="62">
        <f>ССР!G61*1.2</f>
        <v>807.04736842105194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807.04736842105194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129</v>
      </c>
      <c r="C31" s="62">
        <f>C30-ROUND(C30/1.2,5)</f>
        <v>134.50789842105189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C30*I37</f>
        <v>893.02573895235878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118</v>
      </c>
      <c r="C33" s="62">
        <v>0.63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67">
        <f>C32*C33</f>
        <v>562.60621553998601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132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7614.3819283268258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ССР!G70-'Сводка затрат'!C29</f>
        <v>297.96071979989642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7912.3426481267225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1318.7237781267222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C40*I38</f>
        <v>9178.2565462761231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118</v>
      </c>
      <c r="C43" s="62">
        <f>C33</f>
        <v>0.63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67">
        <f>C42*C43</f>
        <v>5782.3016241539572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133</v>
      </c>
      <c r="C46" s="79">
        <f>C34+C44</f>
        <v>6344.9078396939431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134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A18" sqref="A18:A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135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5593.2053178034002</v>
      </c>
      <c r="E25" s="20">
        <v>264.16433737495998</v>
      </c>
      <c r="F25" s="20">
        <v>0</v>
      </c>
      <c r="G25" s="20">
        <v>0</v>
      </c>
      <c r="H25" s="20">
        <v>5857.3696551782996</v>
      </c>
    </row>
    <row r="26" spans="1:8" ht="16.95" customHeight="1" x14ac:dyDescent="0.3">
      <c r="A26" s="6"/>
      <c r="B26" s="9"/>
      <c r="C26" s="9" t="s">
        <v>26</v>
      </c>
      <c r="D26" s="20">
        <v>5593.2053178034002</v>
      </c>
      <c r="E26" s="20">
        <v>264.16433737495998</v>
      </c>
      <c r="F26" s="20">
        <v>0</v>
      </c>
      <c r="G26" s="20">
        <v>0</v>
      </c>
      <c r="H26" s="20">
        <v>5857.3696551782996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5593.2053178034002</v>
      </c>
      <c r="E42" s="20">
        <v>264.16433737495998</v>
      </c>
      <c r="F42" s="20">
        <v>0</v>
      </c>
      <c r="G42" s="20">
        <v>0</v>
      </c>
      <c r="H42" s="20">
        <v>5857.3696551782996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139.83013294508001</v>
      </c>
      <c r="E44" s="20">
        <v>6.6041084343738996</v>
      </c>
      <c r="F44" s="20">
        <v>0</v>
      </c>
      <c r="G44" s="20">
        <v>0</v>
      </c>
      <c r="H44" s="20">
        <v>146.43424137945999</v>
      </c>
    </row>
    <row r="45" spans="1:8" ht="16.95" customHeight="1" x14ac:dyDescent="0.3">
      <c r="A45" s="6"/>
      <c r="B45" s="9"/>
      <c r="C45" s="9" t="s">
        <v>41</v>
      </c>
      <c r="D45" s="20">
        <v>139.83013294508001</v>
      </c>
      <c r="E45" s="20">
        <v>6.6041084343738996</v>
      </c>
      <c r="F45" s="20">
        <v>0</v>
      </c>
      <c r="G45" s="20">
        <v>0</v>
      </c>
      <c r="H45" s="20">
        <v>146.43424137945999</v>
      </c>
    </row>
    <row r="46" spans="1:8" ht="16.95" customHeight="1" x14ac:dyDescent="0.3">
      <c r="A46" s="6"/>
      <c r="B46" s="9"/>
      <c r="C46" s="9" t="s">
        <v>42</v>
      </c>
      <c r="D46" s="20">
        <v>5733.0354507484999</v>
      </c>
      <c r="E46" s="20">
        <v>270.76844580932999</v>
      </c>
      <c r="F46" s="20">
        <v>0</v>
      </c>
      <c r="G46" s="20">
        <v>0</v>
      </c>
      <c r="H46" s="20">
        <v>6003.8038965577998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37.331792186786998</v>
      </c>
      <c r="H48" s="20">
        <v>37.331792186786998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149.63222526453001</v>
      </c>
      <c r="E49" s="20">
        <v>7.0670564356234999</v>
      </c>
      <c r="F49" s="20">
        <v>0</v>
      </c>
      <c r="G49" s="20">
        <v>0</v>
      </c>
      <c r="H49" s="20">
        <v>156.69928170015999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122.93012054157001</v>
      </c>
      <c r="H50" s="20">
        <v>122.93012054157001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24.48998495164</v>
      </c>
      <c r="H51" s="20">
        <v>24.48998495164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36.728117487698</v>
      </c>
      <c r="H52" s="20">
        <v>36.728117487698</v>
      </c>
    </row>
    <row r="53" spans="1:8" ht="16.95" customHeight="1" x14ac:dyDescent="0.3">
      <c r="A53" s="6"/>
      <c r="B53" s="9"/>
      <c r="C53" s="9" t="s">
        <v>65</v>
      </c>
      <c r="D53" s="20">
        <v>149.63222526453001</v>
      </c>
      <c r="E53" s="20">
        <v>7.0670564356234999</v>
      </c>
      <c r="F53" s="20">
        <v>0</v>
      </c>
      <c r="G53" s="20">
        <v>221.48001516769</v>
      </c>
      <c r="H53" s="20">
        <v>378.17929686784998</v>
      </c>
    </row>
    <row r="54" spans="1:8" ht="16.95" customHeight="1" x14ac:dyDescent="0.3">
      <c r="A54" s="6"/>
      <c r="B54" s="9"/>
      <c r="C54" s="9" t="s">
        <v>64</v>
      </c>
      <c r="D54" s="20">
        <v>5882.6676760130003</v>
      </c>
      <c r="E54" s="20">
        <v>277.83550224495002</v>
      </c>
      <c r="F54" s="20">
        <v>0</v>
      </c>
      <c r="G54" s="20">
        <v>221.48001516769</v>
      </c>
      <c r="H54" s="20">
        <v>6381.9831934255999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5882.6676760130003</v>
      </c>
      <c r="E58" s="20">
        <v>277.83550224495002</v>
      </c>
      <c r="F58" s="20">
        <v>0</v>
      </c>
      <c r="G58" s="20">
        <v>221.48001516769</v>
      </c>
      <c r="H58" s="20">
        <v>6381.9831934255999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672.53947368420995</v>
      </c>
      <c r="H60" s="20">
        <v>672.53947368420995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672.53947368420995</v>
      </c>
      <c r="H61" s="20">
        <v>672.53947368420995</v>
      </c>
    </row>
    <row r="62" spans="1:8" ht="16.95" customHeight="1" x14ac:dyDescent="0.3">
      <c r="A62" s="6"/>
      <c r="B62" s="9"/>
      <c r="C62" s="9" t="s">
        <v>56</v>
      </c>
      <c r="D62" s="20">
        <v>5882.6676760130003</v>
      </c>
      <c r="E62" s="20">
        <v>277.83550224495002</v>
      </c>
      <c r="F62" s="20">
        <v>0</v>
      </c>
      <c r="G62" s="20">
        <v>894.01948885189995</v>
      </c>
      <c r="H62" s="20">
        <v>7054.5226671098999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176.48003028039</v>
      </c>
      <c r="E64" s="20">
        <f>E62 * 3%</f>
        <v>8.3350650673485003</v>
      </c>
      <c r="F64" s="20">
        <f>F62 * 3%</f>
        <v>0</v>
      </c>
      <c r="G64" s="20">
        <f>G62 * 3%</f>
        <v>26.820584665556996</v>
      </c>
      <c r="H64" s="20">
        <f>SUM(D64:G64)</f>
        <v>211.63568001329548</v>
      </c>
    </row>
    <row r="65" spans="1:8" ht="16.95" customHeight="1" x14ac:dyDescent="0.3">
      <c r="A65" s="6"/>
      <c r="B65" s="9"/>
      <c r="C65" s="9" t="s">
        <v>52</v>
      </c>
      <c r="D65" s="20">
        <f>D64</f>
        <v>176.48003028039</v>
      </c>
      <c r="E65" s="20">
        <f>E64</f>
        <v>8.3350650673485003</v>
      </c>
      <c r="F65" s="20">
        <f>F64</f>
        <v>0</v>
      </c>
      <c r="G65" s="20">
        <f>G64</f>
        <v>26.820584665556996</v>
      </c>
      <c r="H65" s="20">
        <f>SUM(D65:G65)</f>
        <v>211.63568001329548</v>
      </c>
    </row>
    <row r="66" spans="1:8" ht="16.95" customHeight="1" x14ac:dyDescent="0.3">
      <c r="A66" s="6"/>
      <c r="B66" s="9"/>
      <c r="C66" s="9" t="s">
        <v>51</v>
      </c>
      <c r="D66" s="20">
        <f>D65 + D62</f>
        <v>6059.14770629339</v>
      </c>
      <c r="E66" s="20">
        <f>E65 + E62</f>
        <v>286.17056731229854</v>
      </c>
      <c r="F66" s="20">
        <f>F65 + F62</f>
        <v>0</v>
      </c>
      <c r="G66" s="20">
        <f>G65 + G62</f>
        <v>920.84007351745697</v>
      </c>
      <c r="H66" s="20">
        <f>SUM(D66:G66)</f>
        <v>7266.1583471231461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1211.8295412586781</v>
      </c>
      <c r="E68" s="20">
        <f>E66 * 20%</f>
        <v>57.23411346245971</v>
      </c>
      <c r="F68" s="20">
        <f>F66 * 20%</f>
        <v>0</v>
      </c>
      <c r="G68" s="20">
        <f>G66 * 20%</f>
        <v>184.16801470349139</v>
      </c>
      <c r="H68" s="20">
        <f>SUM(D68:G68)</f>
        <v>1453.2316694246292</v>
      </c>
    </row>
    <row r="69" spans="1:8" ht="16.95" customHeight="1" x14ac:dyDescent="0.3">
      <c r="A69" s="6"/>
      <c r="B69" s="9"/>
      <c r="C69" s="9" t="s">
        <v>47</v>
      </c>
      <c r="D69" s="20">
        <f>D68</f>
        <v>1211.8295412586781</v>
      </c>
      <c r="E69" s="20">
        <f>E68</f>
        <v>57.23411346245971</v>
      </c>
      <c r="F69" s="20">
        <f>F68</f>
        <v>0</v>
      </c>
      <c r="G69" s="20">
        <f>G68</f>
        <v>184.16801470349139</v>
      </c>
      <c r="H69" s="20">
        <f>SUM(D69:G69)</f>
        <v>1453.2316694246292</v>
      </c>
    </row>
    <row r="70" spans="1:8" ht="16.95" customHeight="1" x14ac:dyDescent="0.3">
      <c r="A70" s="6"/>
      <c r="B70" s="9"/>
      <c r="C70" s="9" t="s">
        <v>46</v>
      </c>
      <c r="D70" s="20">
        <f>D69 + D66</f>
        <v>7270.9772475520676</v>
      </c>
      <c r="E70" s="20">
        <f>E69 + E66</f>
        <v>343.40468077475828</v>
      </c>
      <c r="F70" s="20">
        <f>F69 + F66</f>
        <v>0</v>
      </c>
      <c r="G70" s="20">
        <f>G69 + G66</f>
        <v>1105.0080882209484</v>
      </c>
      <c r="H70" s="20">
        <f>SUM(D70:G70)</f>
        <v>8719.3900165477735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3170.7053178033998</v>
      </c>
      <c r="E13" s="19">
        <v>52.684337374957003</v>
      </c>
      <c r="F13" s="19">
        <v>0</v>
      </c>
      <c r="G13" s="19">
        <v>0</v>
      </c>
      <c r="H13" s="19">
        <v>3223.3896551783</v>
      </c>
      <c r="J13" s="5"/>
    </row>
    <row r="14" spans="1:14" ht="16.95" customHeight="1" x14ac:dyDescent="0.3">
      <c r="A14" s="6"/>
      <c r="B14" s="9"/>
      <c r="C14" s="9" t="s">
        <v>79</v>
      </c>
      <c r="D14" s="19">
        <v>3170.7053178033998</v>
      </c>
      <c r="E14" s="19">
        <v>52.684337374957003</v>
      </c>
      <c r="F14" s="19">
        <v>0</v>
      </c>
      <c r="G14" s="19">
        <v>0</v>
      </c>
      <c r="H14" s="19">
        <v>3223.3896551783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37.331792186786998</v>
      </c>
      <c r="H13" s="19">
        <v>37.331792186786998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37.331792186786998</v>
      </c>
      <c r="H14" s="19">
        <v>37.331792186786998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0" sqref="C20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370.10947368421</v>
      </c>
      <c r="H13" s="19">
        <v>370.10947368421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370.10947368421</v>
      </c>
      <c r="H14" s="19">
        <v>370.10947368421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2422.5</v>
      </c>
      <c r="E13" s="19">
        <v>211.48</v>
      </c>
      <c r="F13" s="19">
        <v>0</v>
      </c>
      <c r="G13" s="19">
        <v>0</v>
      </c>
      <c r="H13" s="19">
        <v>2633.98</v>
      </c>
      <c r="J13" s="5"/>
    </row>
    <row r="14" spans="1:14" ht="16.95" customHeight="1" x14ac:dyDescent="0.3">
      <c r="A14" s="6"/>
      <c r="B14" s="9"/>
      <c r="C14" s="9" t="s">
        <v>79</v>
      </c>
      <c r="D14" s="19">
        <v>2422.5</v>
      </c>
      <c r="E14" s="19">
        <v>211.48</v>
      </c>
      <c r="F14" s="19">
        <v>0</v>
      </c>
      <c r="G14" s="19">
        <v>0</v>
      </c>
      <c r="H14" s="19">
        <v>2633.98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302.43</v>
      </c>
      <c r="H13" s="19">
        <v>302.43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302.43</v>
      </c>
      <c r="H14" s="19">
        <v>302.43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C15" zoomScale="70" zoomScaleNormal="70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25</v>
      </c>
      <c r="B3" s="101"/>
      <c r="C3" s="45"/>
      <c r="D3" s="43">
        <v>3223.3896551783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3170.7053178033998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52.684337374957003</v>
      </c>
      <c r="E5" s="41"/>
      <c r="F5" s="41"/>
      <c r="G5" s="41"/>
      <c r="H5" s="47"/>
    </row>
    <row r="6" spans="1:8" x14ac:dyDescent="0.3">
      <c r="A6" s="98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78</v>
      </c>
      <c r="B8" s="97"/>
      <c r="C8" s="95" t="s">
        <v>98</v>
      </c>
      <c r="D8" s="44">
        <v>3223.3896551783</v>
      </c>
      <c r="E8" s="41">
        <v>0.61</v>
      </c>
      <c r="F8" s="41" t="s">
        <v>97</v>
      </c>
      <c r="G8" s="44">
        <v>5284.2453363578998</v>
      </c>
      <c r="H8" s="47"/>
    </row>
    <row r="9" spans="1:8" x14ac:dyDescent="0.3">
      <c r="A9" s="99">
        <v>1</v>
      </c>
      <c r="B9" s="42" t="s">
        <v>93</v>
      </c>
      <c r="C9" s="95"/>
      <c r="D9" s="44">
        <v>3170.7053178033998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94</v>
      </c>
      <c r="C10" s="95"/>
      <c r="D10" s="44">
        <v>52.684337374957003</v>
      </c>
      <c r="E10" s="41"/>
      <c r="F10" s="41"/>
      <c r="G10" s="41"/>
      <c r="H10" s="98"/>
    </row>
    <row r="11" spans="1:8" x14ac:dyDescent="0.3">
      <c r="A11" s="95"/>
      <c r="B11" s="42" t="s">
        <v>95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100" t="s">
        <v>45</v>
      </c>
      <c r="B13" s="101"/>
      <c r="C13" s="37"/>
      <c r="D13" s="43">
        <v>37.331792186786998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37.331792186786998</v>
      </c>
      <c r="E17" s="41"/>
      <c r="F17" s="41"/>
      <c r="G17" s="41"/>
      <c r="H17" s="47"/>
    </row>
    <row r="18" spans="1:8" x14ac:dyDescent="0.3">
      <c r="A18" s="96" t="s">
        <v>45</v>
      </c>
      <c r="B18" s="97"/>
      <c r="C18" s="95" t="s">
        <v>98</v>
      </c>
      <c r="D18" s="44">
        <v>37.331792186786998</v>
      </c>
      <c r="E18" s="41">
        <v>0.61</v>
      </c>
      <c r="F18" s="41" t="s">
        <v>97</v>
      </c>
      <c r="G18" s="44">
        <v>61.199659322602002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96</v>
      </c>
      <c r="C22" s="95"/>
      <c r="D22" s="44">
        <v>37.331792186786998</v>
      </c>
      <c r="E22" s="41"/>
      <c r="F22" s="41"/>
      <c r="G22" s="41"/>
      <c r="H22" s="98"/>
    </row>
    <row r="23" spans="1:8" ht="24.6" x14ac:dyDescent="0.3">
      <c r="A23" s="100" t="s">
        <v>58</v>
      </c>
      <c r="B23" s="101"/>
      <c r="C23" s="37"/>
      <c r="D23" s="43">
        <v>672.53947368420995</v>
      </c>
      <c r="E23" s="41"/>
      <c r="F23" s="41"/>
      <c r="G23" s="41"/>
      <c r="H23" s="47"/>
    </row>
    <row r="24" spans="1:8" x14ac:dyDescent="0.3">
      <c r="A24" s="95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96</v>
      </c>
      <c r="C27" s="37"/>
      <c r="D27" s="43">
        <v>672.53947368420995</v>
      </c>
      <c r="E27" s="41"/>
      <c r="F27" s="41"/>
      <c r="G27" s="41"/>
      <c r="H27" s="47"/>
    </row>
    <row r="28" spans="1:8" x14ac:dyDescent="0.3">
      <c r="A28" s="96" t="s">
        <v>58</v>
      </c>
      <c r="B28" s="97"/>
      <c r="C28" s="95" t="s">
        <v>98</v>
      </c>
      <c r="D28" s="44">
        <v>370.10947368421</v>
      </c>
      <c r="E28" s="41">
        <v>0.61</v>
      </c>
      <c r="F28" s="41" t="s">
        <v>97</v>
      </c>
      <c r="G28" s="44">
        <v>606.73684210526005</v>
      </c>
      <c r="H28" s="47"/>
    </row>
    <row r="29" spans="1:8" x14ac:dyDescent="0.3">
      <c r="A29" s="99">
        <v>1</v>
      </c>
      <c r="B29" s="42" t="s">
        <v>93</v>
      </c>
      <c r="C29" s="95"/>
      <c r="D29" s="44">
        <v>0</v>
      </c>
      <c r="E29" s="41"/>
      <c r="F29" s="41"/>
      <c r="G29" s="41"/>
      <c r="H29" s="98" t="s">
        <v>25</v>
      </c>
    </row>
    <row r="30" spans="1:8" x14ac:dyDescent="0.3">
      <c r="A30" s="95"/>
      <c r="B30" s="42" t="s">
        <v>94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95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96</v>
      </c>
      <c r="C32" s="95"/>
      <c r="D32" s="44">
        <v>370.10947368421</v>
      </c>
      <c r="E32" s="41"/>
      <c r="F32" s="41"/>
      <c r="G32" s="41"/>
      <c r="H32" s="98"/>
    </row>
    <row r="33" spans="1:8" x14ac:dyDescent="0.3">
      <c r="A33" s="96" t="s">
        <v>58</v>
      </c>
      <c r="B33" s="97"/>
      <c r="C33" s="95" t="s">
        <v>102</v>
      </c>
      <c r="D33" s="44">
        <v>302.43</v>
      </c>
      <c r="E33" s="41">
        <v>34</v>
      </c>
      <c r="F33" s="41" t="s">
        <v>101</v>
      </c>
      <c r="G33" s="44">
        <v>8.8949999999999996</v>
      </c>
      <c r="H33" s="47"/>
    </row>
    <row r="34" spans="1:8" x14ac:dyDescent="0.3">
      <c r="A34" s="99">
        <v>2</v>
      </c>
      <c r="B34" s="42" t="s">
        <v>93</v>
      </c>
      <c r="C34" s="95"/>
      <c r="D34" s="44">
        <v>0</v>
      </c>
      <c r="E34" s="41"/>
      <c r="F34" s="41"/>
      <c r="G34" s="41"/>
      <c r="H34" s="98" t="s">
        <v>25</v>
      </c>
    </row>
    <row r="35" spans="1:8" x14ac:dyDescent="0.3">
      <c r="A35" s="95"/>
      <c r="B35" s="42" t="s">
        <v>94</v>
      </c>
      <c r="C35" s="95"/>
      <c r="D35" s="44">
        <v>0</v>
      </c>
      <c r="E35" s="41"/>
      <c r="F35" s="41"/>
      <c r="G35" s="41"/>
      <c r="H35" s="98"/>
    </row>
    <row r="36" spans="1:8" x14ac:dyDescent="0.3">
      <c r="A36" s="95"/>
      <c r="B36" s="42" t="s">
        <v>95</v>
      </c>
      <c r="C36" s="95"/>
      <c r="D36" s="44">
        <v>0</v>
      </c>
      <c r="E36" s="41"/>
      <c r="F36" s="41"/>
      <c r="G36" s="41"/>
      <c r="H36" s="98"/>
    </row>
    <row r="37" spans="1:8" x14ac:dyDescent="0.3">
      <c r="A37" s="95"/>
      <c r="B37" s="42" t="s">
        <v>96</v>
      </c>
      <c r="C37" s="95"/>
      <c r="D37" s="44">
        <v>302.43</v>
      </c>
      <c r="E37" s="41"/>
      <c r="F37" s="41"/>
      <c r="G37" s="41"/>
      <c r="H37" s="98"/>
    </row>
    <row r="38" spans="1:8" ht="24.6" x14ac:dyDescent="0.3">
      <c r="A38" s="100"/>
      <c r="B38" s="101"/>
      <c r="C38" s="37"/>
      <c r="D38" s="43">
        <v>2633.98</v>
      </c>
      <c r="E38" s="41"/>
      <c r="F38" s="41"/>
      <c r="G38" s="41"/>
      <c r="H38" s="47"/>
    </row>
    <row r="39" spans="1:8" x14ac:dyDescent="0.3">
      <c r="A39" s="95" t="s">
        <v>92</v>
      </c>
      <c r="B39" s="42" t="s">
        <v>93</v>
      </c>
      <c r="C39" s="37"/>
      <c r="D39" s="43">
        <v>2422.5</v>
      </c>
      <c r="E39" s="41"/>
      <c r="F39" s="41"/>
      <c r="G39" s="41"/>
      <c r="H39" s="47"/>
    </row>
    <row r="40" spans="1:8" x14ac:dyDescent="0.3">
      <c r="A40" s="95"/>
      <c r="B40" s="42" t="s">
        <v>94</v>
      </c>
      <c r="C40" s="37"/>
      <c r="D40" s="43">
        <v>211.48</v>
      </c>
      <c r="E40" s="41"/>
      <c r="F40" s="41"/>
      <c r="G40" s="41"/>
      <c r="H40" s="47"/>
    </row>
    <row r="41" spans="1:8" x14ac:dyDescent="0.3">
      <c r="A41" s="95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6" t="s">
        <v>78</v>
      </c>
      <c r="B43" s="97"/>
      <c r="C43" s="95" t="s">
        <v>102</v>
      </c>
      <c r="D43" s="44">
        <v>2633.98</v>
      </c>
      <c r="E43" s="41">
        <v>34</v>
      </c>
      <c r="F43" s="41" t="s">
        <v>101</v>
      </c>
      <c r="G43" s="44">
        <v>77.47</v>
      </c>
      <c r="H43" s="47"/>
    </row>
    <row r="44" spans="1:8" x14ac:dyDescent="0.3">
      <c r="A44" s="99">
        <v>1</v>
      </c>
      <c r="B44" s="42" t="s">
        <v>93</v>
      </c>
      <c r="C44" s="95"/>
      <c r="D44" s="44">
        <v>2422.5</v>
      </c>
      <c r="E44" s="41"/>
      <c r="F44" s="41"/>
      <c r="G44" s="41"/>
      <c r="H44" s="98" t="s">
        <v>25</v>
      </c>
    </row>
    <row r="45" spans="1:8" x14ac:dyDescent="0.3">
      <c r="A45" s="95"/>
      <c r="B45" s="42" t="s">
        <v>94</v>
      </c>
      <c r="C45" s="95"/>
      <c r="D45" s="44">
        <v>211.48</v>
      </c>
      <c r="E45" s="41"/>
      <c r="F45" s="41"/>
      <c r="G45" s="41"/>
      <c r="H45" s="98"/>
    </row>
    <row r="46" spans="1:8" x14ac:dyDescent="0.3">
      <c r="A46" s="95"/>
      <c r="B46" s="42" t="s">
        <v>95</v>
      </c>
      <c r="C46" s="95"/>
      <c r="D46" s="44">
        <v>0</v>
      </c>
      <c r="E46" s="41"/>
      <c r="F46" s="41"/>
      <c r="G46" s="41"/>
      <c r="H46" s="98"/>
    </row>
    <row r="47" spans="1:8" x14ac:dyDescent="0.3">
      <c r="A47" s="95"/>
      <c r="B47" s="42" t="s">
        <v>96</v>
      </c>
      <c r="C47" s="95"/>
      <c r="D47" s="44">
        <v>0</v>
      </c>
      <c r="E47" s="41"/>
      <c r="F47" s="41"/>
      <c r="G47" s="41"/>
      <c r="H47" s="98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4" t="s">
        <v>103</v>
      </c>
      <c r="B50" s="94"/>
      <c r="C50" s="94"/>
      <c r="D50" s="94"/>
      <c r="E50" s="94"/>
      <c r="F50" s="94"/>
      <c r="G50" s="94"/>
      <c r="H50" s="94"/>
    </row>
    <row r="51" spans="1:8" x14ac:dyDescent="0.3">
      <c r="A51" s="94" t="s">
        <v>104</v>
      </c>
      <c r="B51" s="94"/>
      <c r="C51" s="94"/>
      <c r="D51" s="94"/>
      <c r="E51" s="94"/>
      <c r="F51" s="94"/>
      <c r="G51" s="94"/>
      <c r="H51" s="94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105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0.68448421052632002</v>
      </c>
      <c r="D4" s="27">
        <v>900.30388838926001</v>
      </c>
      <c r="E4" s="26">
        <v>0.4</v>
      </c>
      <c r="F4" s="26"/>
      <c r="G4" s="27">
        <v>616.24379627789006</v>
      </c>
      <c r="H4" s="28"/>
    </row>
    <row r="5" spans="1:8" ht="39" customHeight="1" x14ac:dyDescent="0.3">
      <c r="A5" s="25" t="s">
        <v>115</v>
      </c>
      <c r="B5" s="26" t="s">
        <v>101</v>
      </c>
      <c r="C5" s="27">
        <v>15.410526315788999</v>
      </c>
      <c r="D5" s="27">
        <v>81.798315329532997</v>
      </c>
      <c r="E5" s="26">
        <v>0.4</v>
      </c>
      <c r="F5" s="26"/>
      <c r="G5" s="27">
        <v>1260.555090973</v>
      </c>
      <c r="H5" s="28"/>
    </row>
    <row r="6" spans="1:8" ht="39" customHeight="1" x14ac:dyDescent="0.3">
      <c r="A6" s="25" t="s">
        <v>116</v>
      </c>
      <c r="B6" s="26" t="s">
        <v>101</v>
      </c>
      <c r="C6" s="27">
        <v>2.5684210526315998</v>
      </c>
      <c r="D6" s="27">
        <v>19.871333705078001</v>
      </c>
      <c r="E6" s="26">
        <v>0.4</v>
      </c>
      <c r="F6" s="26"/>
      <c r="G6" s="27">
        <v>51.03795183199</v>
      </c>
      <c r="H6" s="28"/>
    </row>
    <row r="7" spans="1:8" ht="39" customHeight="1" x14ac:dyDescent="0.3">
      <c r="A7" s="25" t="s">
        <v>117</v>
      </c>
      <c r="B7" s="26" t="s">
        <v>101</v>
      </c>
      <c r="C7" s="27">
        <v>153</v>
      </c>
      <c r="D7" s="27">
        <v>4.8225376529421</v>
      </c>
      <c r="E7" s="26"/>
      <c r="F7" s="26"/>
      <c r="G7" s="27">
        <v>737.84826090013996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2025-11-18T02:13:55Z</dcterms:modified>
</cp:coreProperties>
</file>